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lecture_material\stability\"/>
    </mc:Choice>
  </mc:AlternateContent>
  <bookViews>
    <workbookView xWindow="0" yWindow="0" windowWidth="19170" windowHeight="67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" i="1"/>
  <c r="B4" i="1" s="1"/>
  <c r="B5" i="1" s="1"/>
  <c r="B6" i="1" l="1"/>
  <c r="B8" i="1" s="1"/>
  <c r="B9" i="1" s="1"/>
  <c r="B10" i="1"/>
  <c r="B11" i="1" l="1"/>
  <c r="B14" i="1"/>
  <c r="C6" i="1"/>
  <c r="B18" i="1" l="1"/>
  <c r="B15" i="1"/>
  <c r="B12" i="1"/>
  <c r="B17" i="1"/>
</calcChain>
</file>

<file path=xl/sharedStrings.xml><?xml version="1.0" encoding="utf-8"?>
<sst xmlns="http://schemas.openxmlformats.org/spreadsheetml/2006/main" count="17" uniqueCount="17">
  <si>
    <t>Conventional Thetae in C</t>
  </si>
  <si>
    <t>Equivalent temperature</t>
  </si>
  <si>
    <t>Equivalent temperature in C</t>
  </si>
  <si>
    <t>Potential temperature</t>
  </si>
  <si>
    <t>Conventional Thetae</t>
  </si>
  <si>
    <t>Tlcl in K and C</t>
  </si>
  <si>
    <t>q (g/kg)</t>
  </si>
  <si>
    <t>vap p (mb)</t>
  </si>
  <si>
    <t>Td in C and K</t>
  </si>
  <si>
    <t>T in C and K</t>
  </si>
  <si>
    <t>p (mb)</t>
  </si>
  <si>
    <t>Note the difference in a warm, moist atmosphere. This is why Bolton's thetae  should be used in the tropics</t>
  </si>
  <si>
    <t>Ratio of conventional thetae to theta</t>
  </si>
  <si>
    <t>Ratio of Bolton's thetae to theta</t>
  </si>
  <si>
    <t>Bolton's Thetae</t>
  </si>
  <si>
    <t>Bolton's Thetae in C</t>
  </si>
  <si>
    <t>This is also the q at the LCL. Why?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</si>
</sst>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8" sqref="A18"/>
    </sheetView>
  </sheetViews>
  <sheetFormatPr defaultRowHeight="15" x14ac:dyDescent="0.25"/>
  <cols>
    <col min="1" max="1" width="31" customWidth="1"/>
    <col min="2" max="2" width="10.875" bestFit="1" customWidth="1"/>
    <col min="4" max="4" width="13.125" customWidth="1"/>
  </cols>
  <sheetData>
    <row r="1" spans="1:6" x14ac:dyDescent="0.25">
      <c r="A1" t="s">
        <v>8</v>
      </c>
      <c r="B1" s="1">
        <v>11</v>
      </c>
      <c r="C1">
        <f>B1+273.15</f>
        <v>284.14999999999998</v>
      </c>
      <c r="E1" t="s">
        <v>10</v>
      </c>
      <c r="F1" s="1">
        <v>980</v>
      </c>
    </row>
    <row r="2" spans="1:6" x14ac:dyDescent="0.25">
      <c r="A2" t="s">
        <v>9</v>
      </c>
      <c r="B2" s="1">
        <v>27</v>
      </c>
      <c r="C2">
        <f>B2+273.15</f>
        <v>300.14999999999998</v>
      </c>
    </row>
    <row r="4" spans="1:6" x14ac:dyDescent="0.25">
      <c r="A4" t="s">
        <v>7</v>
      </c>
      <c r="B4">
        <f>6.11*EXP(17.67*(C1-273.15)/(C1-29.65))</f>
        <v>13.113727504039497</v>
      </c>
    </row>
    <row r="5" spans="1:6" x14ac:dyDescent="0.25">
      <c r="A5" t="s">
        <v>6</v>
      </c>
      <c r="B5">
        <f>((0.622*B4)/($F$1-B4))*1000</f>
        <v>8.436088855058852</v>
      </c>
      <c r="C5" t="s">
        <v>16</v>
      </c>
    </row>
    <row r="6" spans="1:6" x14ac:dyDescent="0.25">
      <c r="A6" t="s">
        <v>5</v>
      </c>
      <c r="B6">
        <f>55+2840/(3.5*LN(C2)-LN(B4)-4.805)</f>
        <v>280.64165301345452</v>
      </c>
      <c r="C6">
        <f>B6-273.15</f>
        <v>7.4916530134545383</v>
      </c>
    </row>
    <row r="8" spans="1:6" x14ac:dyDescent="0.25">
      <c r="A8" t="s">
        <v>1</v>
      </c>
      <c r="B8">
        <f>C2*EXP((2501000*B5)/(1000*1004*B6))</f>
        <v>323.48828317159661</v>
      </c>
    </row>
    <row r="9" spans="1:6" x14ac:dyDescent="0.25">
      <c r="A9" t="s">
        <v>2</v>
      </c>
      <c r="B9">
        <f>B8-273.15</f>
        <v>50.338283171596629</v>
      </c>
    </row>
    <row r="10" spans="1:6" x14ac:dyDescent="0.25">
      <c r="A10" t="s">
        <v>3</v>
      </c>
      <c r="B10">
        <f>C2*(1000/F1)^(287/1004)</f>
        <v>301.88840414661468</v>
      </c>
    </row>
    <row r="11" spans="1:6" x14ac:dyDescent="0.25">
      <c r="A11" t="s">
        <v>4</v>
      </c>
      <c r="B11">
        <f>B10*EXP((2501000*B5)/(1000*1004*B6))</f>
        <v>325.3618576271914</v>
      </c>
    </row>
    <row r="12" spans="1:6" x14ac:dyDescent="0.25">
      <c r="A12" t="s">
        <v>0</v>
      </c>
      <c r="B12">
        <f>B11-273.15</f>
        <v>52.211857627191421</v>
      </c>
    </row>
    <row r="14" spans="1:6" x14ac:dyDescent="0.25">
      <c r="A14" t="s">
        <v>14</v>
      </c>
      <c r="B14">
        <f>B10*EXP(B5*(1+0.00081*B5)*((3.376/B6)-0.00254))</f>
        <v>327.22871597385966</v>
      </c>
    </row>
    <row r="15" spans="1:6" x14ac:dyDescent="0.25">
      <c r="A15" t="s">
        <v>15</v>
      </c>
      <c r="B15">
        <f>B14-273.15</f>
        <v>54.078715973859687</v>
      </c>
      <c r="C15" t="s">
        <v>11</v>
      </c>
    </row>
    <row r="17" spans="1:2" x14ac:dyDescent="0.25">
      <c r="A17" t="s">
        <v>12</v>
      </c>
      <c r="B17">
        <f>B11/B10</f>
        <v>1.077755399538886</v>
      </c>
    </row>
    <row r="18" spans="1:2" x14ac:dyDescent="0.25">
      <c r="A18" t="s">
        <v>13</v>
      </c>
      <c r="B18">
        <f>B14/B10</f>
        <v>1.083939334797829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2016-08-30T04:55:11Z</dcterms:created>
  <dcterms:modified xsi:type="dcterms:W3CDTF">2016-09-01T03:52:42Z</dcterms:modified>
</cp:coreProperties>
</file>